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workbookProtection workbookPassword="D7AD" lockStructure="1"/>
  <bookViews>
    <workbookView xWindow="0" yWindow="0" windowWidth="25600" windowHeight="14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J3" i="1"/>
  <c r="J4" i="1"/>
  <c r="J6" i="1"/>
  <c r="J5" i="1"/>
  <c r="J7" i="1"/>
  <c r="J8" i="1"/>
  <c r="D15" i="1"/>
  <c r="D14" i="1"/>
</calcChain>
</file>

<file path=xl/sharedStrings.xml><?xml version="1.0" encoding="utf-8"?>
<sst xmlns="http://schemas.openxmlformats.org/spreadsheetml/2006/main" count="50" uniqueCount="45">
  <si>
    <t>LITRES DAY</t>
  </si>
  <si>
    <t>COMSUMPTION</t>
  </si>
  <si>
    <t>USE TEMP</t>
  </si>
  <si>
    <t>INPUT TEMP</t>
  </si>
  <si>
    <t>WINTER!</t>
  </si>
  <si>
    <t>CONSTANTS</t>
  </si>
  <si>
    <t>CAL</t>
  </si>
  <si>
    <t>LITRE</t>
  </si>
  <si>
    <t>INPUTS</t>
  </si>
  <si>
    <t>OUTPUTS</t>
  </si>
  <si>
    <t>PEAK SUN HOURS/DAY</t>
  </si>
  <si>
    <t>RECOMMENDED</t>
  </si>
  <si>
    <t>TANK SIZE</t>
  </si>
  <si>
    <t>THERMOSTAT TEMP</t>
  </si>
  <si>
    <t>MAX 70 FOR ENAMEL</t>
  </si>
  <si>
    <t>LOSS</t>
  </si>
  <si>
    <t>SEE TANK DATA</t>
  </si>
  <si>
    <t>KWH/DAY</t>
  </si>
  <si>
    <t>DEG C</t>
  </si>
  <si>
    <t>ENERGY NEEDED</t>
  </si>
  <si>
    <t>JOULE/KWH</t>
  </si>
  <si>
    <t>ARRAY SIZE</t>
  </si>
  <si>
    <t>KW</t>
  </si>
  <si>
    <t>MIN</t>
  </si>
  <si>
    <t>DAYS OF AUTONOMY</t>
  </si>
  <si>
    <t>WORKINGS</t>
  </si>
  <si>
    <t>J/DAY</t>
  </si>
  <si>
    <t>J/TOT</t>
  </si>
  <si>
    <t>DELTA T</t>
  </si>
  <si>
    <t>CALORIES REQ</t>
  </si>
  <si>
    <t>CC req</t>
  </si>
  <si>
    <t>litres req</t>
  </si>
  <si>
    <t>WORST CASE FROM MAP!</t>
  </si>
  <si>
    <t>NOTES</t>
  </si>
  <si>
    <t>WINTER IS USUALLY WORST CASE BY A BIG MARGIN SO INSTALL PANELS ON A HIGH WINTER ANGLE</t>
  </si>
  <si>
    <t>SOME TANK INFO HERE :</t>
  </si>
  <si>
    <t>http://reg.energyrating.gov.au/comparator/product_types/58/search/</t>
  </si>
  <si>
    <t>INSOLATION (SUN) MAP:</t>
  </si>
  <si>
    <t>http://www.plasmatronics.com.au/downloads/Insolation_MapWeb_BP.pdf</t>
  </si>
  <si>
    <t>SETS TANK SIZE</t>
  </si>
  <si>
    <t>AVERAGE</t>
  </si>
  <si>
    <t>BUT WITH 62 CELL MODULES, LOAD CURRENT IS LIMITED BY VOLTAGE AND MAX SOLAR CURRENT IS 80A, SO  YOU CAN INSTALL 9 STRINGS = 18 MODULES</t>
  </si>
  <si>
    <t>USIING THE 2.5 OHM ELEMENT SUPPLIED WITH THE PLW THAT MEANS MAX 30A OF 72 CELL MODULES = 3 STRINGS AT 9A/STRING = 6 MODULES</t>
  </si>
  <si>
    <t xml:space="preserve">PLW  SYSTEM SIZING </t>
  </si>
  <si>
    <t>MAX LOAD CURRENT = 30A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</si>
</sst>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5"/>
    <xf numFmtId="0" fontId="3" fillId="0" borderId="0" xfId="0" applyFont="1" applyProtection="1">
      <protection locked="0"/>
    </xf>
    <xf numFmtId="2" fontId="3" fillId="0" borderId="0" xfId="0" applyNumberFormat="1" applyFont="1"/>
    <xf numFmtId="1" fontId="3" fillId="0" borderId="0" xfId="0" applyNumberFormat="1" applyFont="1"/>
    <xf numFmtId="0" fontId="4" fillId="0" borderId="0" xfId="0" applyFont="1"/>
    <xf numFmtId="0" fontId="5" fillId="0" borderId="0" xfId="0" applyFo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g.energyrating.gov.au/comparator/product_types/58/search/" TargetMode="External"/><Relationship Id="rId2" Type="http://schemas.openxmlformats.org/officeDocument/2006/relationships/hyperlink" Target="http://www.plasmatronics.com.au/downloads/Insolation_MapWeb_B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workbookViewId="0">
      <selection activeCell="D4" sqref="D4"/>
    </sheetView>
  </sheetViews>
  <sheetFormatPr baseColWidth="10" defaultRowHeight="15" x14ac:dyDescent="0"/>
  <cols>
    <col min="2" max="2" width="22.33203125" bestFit="1" customWidth="1"/>
    <col min="3" max="3" width="19.83203125" bestFit="1" customWidth="1"/>
    <col min="6" max="8" width="0" hidden="1" customWidth="1"/>
    <col min="9" max="9" width="13" hidden="1" customWidth="1"/>
    <col min="10" max="11" width="0" hidden="1" customWidth="1"/>
  </cols>
  <sheetData>
    <row r="1" spans="2:10" ht="25">
      <c r="B1" s="5" t="s">
        <v>43</v>
      </c>
      <c r="F1" t="s">
        <v>5</v>
      </c>
      <c r="I1" t="s">
        <v>25</v>
      </c>
    </row>
    <row r="2" spans="2:10">
      <c r="F2" t="s">
        <v>6</v>
      </c>
      <c r="G2">
        <v>4.2</v>
      </c>
    </row>
    <row r="3" spans="2:10" ht="23">
      <c r="B3" s="6" t="s">
        <v>8</v>
      </c>
      <c r="F3" t="s">
        <v>7</v>
      </c>
      <c r="G3">
        <v>1000</v>
      </c>
      <c r="I3" t="s">
        <v>26</v>
      </c>
      <c r="J3">
        <f>D13*G4</f>
        <v>25416000</v>
      </c>
    </row>
    <row r="4" spans="2:10" ht="20">
      <c r="B4" t="s">
        <v>1</v>
      </c>
      <c r="C4" t="s">
        <v>0</v>
      </c>
      <c r="D4" s="2">
        <v>120</v>
      </c>
      <c r="E4" t="s">
        <v>7</v>
      </c>
      <c r="F4" t="s">
        <v>20</v>
      </c>
      <c r="G4">
        <v>3600000</v>
      </c>
      <c r="I4" t="s">
        <v>27</v>
      </c>
      <c r="J4">
        <f>J3*D10</f>
        <v>38124000</v>
      </c>
    </row>
    <row r="5" spans="2:10" ht="20">
      <c r="C5" t="s">
        <v>2</v>
      </c>
      <c r="D5" s="2">
        <v>42</v>
      </c>
      <c r="E5" t="s">
        <v>18</v>
      </c>
      <c r="I5" t="s">
        <v>28</v>
      </c>
      <c r="J5">
        <f>D8-D5</f>
        <v>28</v>
      </c>
    </row>
    <row r="6" spans="2:10" ht="20">
      <c r="B6" t="s">
        <v>4</v>
      </c>
      <c r="C6" t="s">
        <v>3</v>
      </c>
      <c r="D6" s="2">
        <v>13</v>
      </c>
      <c r="E6" t="s">
        <v>18</v>
      </c>
      <c r="I6" t="s">
        <v>29</v>
      </c>
      <c r="J6">
        <f>J4/G2</f>
        <v>9077142.8571428563</v>
      </c>
    </row>
    <row r="7" spans="2:10" ht="20">
      <c r="B7" t="s">
        <v>32</v>
      </c>
      <c r="C7" t="s">
        <v>10</v>
      </c>
      <c r="D7" s="2">
        <v>3</v>
      </c>
      <c r="I7" t="s">
        <v>30</v>
      </c>
      <c r="J7">
        <f>J6/J5</f>
        <v>324183.67346938775</v>
      </c>
    </row>
    <row r="8" spans="2:10" ht="20">
      <c r="B8" t="s">
        <v>14</v>
      </c>
      <c r="C8" t="s">
        <v>13</v>
      </c>
      <c r="D8" s="2">
        <v>70</v>
      </c>
      <c r="E8" t="s">
        <v>18</v>
      </c>
      <c r="I8" t="s">
        <v>31</v>
      </c>
      <c r="J8">
        <f>J7/G3</f>
        <v>324.18367346938777</v>
      </c>
    </row>
    <row r="9" spans="2:10" ht="20">
      <c r="B9" t="s">
        <v>16</v>
      </c>
      <c r="C9" t="s">
        <v>15</v>
      </c>
      <c r="D9" s="2">
        <v>3</v>
      </c>
      <c r="E9" t="s">
        <v>17</v>
      </c>
    </row>
    <row r="10" spans="2:10" ht="20">
      <c r="C10" t="s">
        <v>24</v>
      </c>
      <c r="D10" s="2">
        <v>1.5</v>
      </c>
      <c r="E10" t="s">
        <v>39</v>
      </c>
    </row>
    <row r="12" spans="2:10" ht="23">
      <c r="B12" s="6" t="s">
        <v>9</v>
      </c>
    </row>
    <row r="13" spans="2:10" ht="20">
      <c r="B13" t="s">
        <v>40</v>
      </c>
      <c r="C13" t="s">
        <v>19</v>
      </c>
      <c r="D13" s="3">
        <f>(((D4*(D5-D6))*G3*G2)/G4)+D9</f>
        <v>7.06</v>
      </c>
      <c r="E13" t="s">
        <v>17</v>
      </c>
    </row>
    <row r="14" spans="2:10" ht="20">
      <c r="B14" t="s">
        <v>23</v>
      </c>
      <c r="C14" t="s">
        <v>21</v>
      </c>
      <c r="D14" s="3">
        <f>D13/D7</f>
        <v>2.3533333333333331</v>
      </c>
      <c r="E14" t="s">
        <v>22</v>
      </c>
    </row>
    <row r="15" spans="2:10" ht="20">
      <c r="B15" t="s">
        <v>11</v>
      </c>
      <c r="C15" t="s">
        <v>12</v>
      </c>
      <c r="D15" s="4">
        <f>J8</f>
        <v>324.18367346938777</v>
      </c>
      <c r="E15" t="s">
        <v>7</v>
      </c>
    </row>
    <row r="17" spans="2:3" ht="23">
      <c r="B17" s="6" t="s">
        <v>33</v>
      </c>
    </row>
    <row r="18" spans="2:3">
      <c r="B18" t="s">
        <v>44</v>
      </c>
    </row>
    <row r="19" spans="2:3">
      <c r="B19" t="s">
        <v>42</v>
      </c>
    </row>
    <row r="20" spans="2:3">
      <c r="B20" t="s">
        <v>41</v>
      </c>
    </row>
    <row r="22" spans="2:3">
      <c r="B22" t="s">
        <v>34</v>
      </c>
    </row>
    <row r="24" spans="2:3">
      <c r="B24" t="s">
        <v>35</v>
      </c>
      <c r="C24" s="1" t="s">
        <v>36</v>
      </c>
    </row>
    <row r="26" spans="2:3">
      <c r="B26" t="s">
        <v>37</v>
      </c>
      <c r="C26" s="1" t="s">
        <v>38</v>
      </c>
    </row>
  </sheetData>
  <sheetProtection password="D7AD" sheet="1" objects="1" scenarios="1"/>
  <hyperlinks>
    <hyperlink ref="C24" r:id="rId1"/>
    <hyperlink ref="C26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English</dc:creator>
  <cp:lastModifiedBy>Brendan English</cp:lastModifiedBy>
  <dcterms:created xsi:type="dcterms:W3CDTF">2018-07-05T02:09:21Z</dcterms:created>
  <dcterms:modified xsi:type="dcterms:W3CDTF">2018-07-05T11:35:16Z</dcterms:modified>
</cp:coreProperties>
</file>