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workbookProtection workbookPassword="D7AD" lockStructure="1"/>
  <bookViews>
    <workbookView xWindow="5020" yWindow="5600" windowWidth="25600" windowHeight="1490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C15" i="1"/>
  <c r="J6" i="1"/>
  <c r="J4" i="1"/>
  <c r="J5" i="1"/>
  <c r="J7" i="1"/>
  <c r="J8" i="1"/>
  <c r="J9" i="1"/>
  <c r="C16" i="1"/>
</calcChain>
</file>

<file path=xl/sharedStrings.xml><?xml version="1.0" encoding="utf-8"?>
<sst xmlns="http://schemas.openxmlformats.org/spreadsheetml/2006/main" count="42" uniqueCount="40">
  <si>
    <t>CONSTANTS</t>
  </si>
  <si>
    <t>CAL</t>
  </si>
  <si>
    <t>LITRE</t>
  </si>
  <si>
    <t>JOULE/KWH</t>
  </si>
  <si>
    <t>WORKINGS</t>
  </si>
  <si>
    <t>J/DAY</t>
  </si>
  <si>
    <t>J/TOT</t>
  </si>
  <si>
    <t>DELTA T</t>
  </si>
  <si>
    <t>CALORIES REQ</t>
  </si>
  <si>
    <t>CC req</t>
  </si>
  <si>
    <t>litres req</t>
  </si>
  <si>
    <t xml:space="preserve">PLW  SYSTEM SIZING </t>
  </si>
  <si>
    <t>(Litres)</t>
  </si>
  <si>
    <t>(degC)</t>
  </si>
  <si>
    <t>(kwh/day)</t>
  </si>
  <si>
    <t>(days)</t>
  </si>
  <si>
    <t>(kW)</t>
  </si>
  <si>
    <t>(kWh/day)</t>
  </si>
  <si>
    <t>(Litres/day)</t>
  </si>
  <si>
    <t>Consumption</t>
  </si>
  <si>
    <t>Usable Water Temp</t>
  </si>
  <si>
    <t>Input Water Temp</t>
  </si>
  <si>
    <t>Peak Sun Hours per day</t>
  </si>
  <si>
    <t>Thermostat Temp</t>
  </si>
  <si>
    <t>Tank Loss per day</t>
  </si>
  <si>
    <t>Days of Autonomy</t>
  </si>
  <si>
    <t>Max 70 degC for Enamel tanks</t>
  </si>
  <si>
    <t>See your tank data sheet</t>
  </si>
  <si>
    <t>How many days with poor sun (Sets tank size)</t>
  </si>
  <si>
    <t>Average</t>
  </si>
  <si>
    <t>Minimum</t>
  </si>
  <si>
    <t>Recommended</t>
  </si>
  <si>
    <t>Energy Needed</t>
  </si>
  <si>
    <t>Array Size</t>
  </si>
  <si>
    <t>Tank Size</t>
  </si>
  <si>
    <t>Use worst case in winter</t>
  </si>
  <si>
    <t>Worst case from insolation map</t>
  </si>
  <si>
    <r>
      <t xml:space="preserve">INPUTS:  </t>
    </r>
    <r>
      <rPr>
        <b/>
        <sz val="9"/>
        <color theme="1"/>
        <rFont val="Calibri"/>
        <family val="2"/>
        <scheme val="minor"/>
      </rPr>
      <t>(User Entered Values)</t>
    </r>
  </si>
  <si>
    <r>
      <t xml:space="preserve">OUTPUTS:  </t>
    </r>
    <r>
      <rPr>
        <b/>
        <sz val="9"/>
        <color theme="1"/>
        <rFont val="Calibri"/>
        <family val="2"/>
        <scheme val="minor"/>
      </rPr>
      <t>(Calculated Results)</t>
    </r>
  </si>
  <si>
    <t>User comfort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</si>
</sst>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0" xfId="0" applyFont="1" applyFill="1"/>
    <xf numFmtId="0" fontId="0" fillId="2" borderId="0" xfId="0" applyFill="1"/>
    <xf numFmtId="0" fontId="4" fillId="3" borderId="0" xfId="0" applyFont="1" applyFill="1"/>
    <xf numFmtId="0" fontId="0" fillId="3" borderId="0" xfId="0" applyFill="1"/>
    <xf numFmtId="0" fontId="0" fillId="0" borderId="0" xfId="0" applyFill="1"/>
    <xf numFmtId="1" fontId="3" fillId="2" borderId="0" xfId="0" applyNumberFormat="1" applyFont="1" applyFill="1" applyBorder="1"/>
    <xf numFmtId="2" fontId="0" fillId="0" borderId="0" xfId="0" applyNumberFormat="1"/>
    <xf numFmtId="1" fontId="3" fillId="3" borderId="1" xfId="0" applyNumberFormat="1" applyFont="1" applyFill="1" applyBorder="1" applyProtection="1">
      <protection locked="0"/>
    </xf>
    <xf numFmtId="164" fontId="3" fillId="3" borderId="2" xfId="0" applyNumberFormat="1" applyFont="1" applyFill="1" applyBorder="1" applyProtection="1">
      <protection locked="0"/>
    </xf>
    <xf numFmtId="1" fontId="3" fillId="3" borderId="2" xfId="0" applyNumberFormat="1" applyFont="1" applyFill="1" applyBorder="1" applyProtection="1">
      <protection locked="0"/>
    </xf>
    <xf numFmtId="164" fontId="3" fillId="3" borderId="3" xfId="0" applyNumberFormat="1" applyFont="1" applyFill="1" applyBorder="1" applyProtection="1">
      <protection locked="0"/>
    </xf>
    <xf numFmtId="2" fontId="7" fillId="2" borderId="0" xfId="0" applyNumberFormat="1" applyFont="1" applyFill="1"/>
    <xf numFmtId="2" fontId="8" fillId="3" borderId="0" xfId="0" applyNumberFormat="1" applyFont="1" applyFill="1" applyAlignment="1">
      <alignment horizontal="left"/>
    </xf>
    <xf numFmtId="0" fontId="9" fillId="4" borderId="4" xfId="0" applyFont="1" applyFill="1" applyBorder="1"/>
    <xf numFmtId="2" fontId="5" fillId="4" borderId="5" xfId="0" applyNumberFormat="1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164" fontId="3" fillId="2" borderId="0" xfId="0" applyNumberFormat="1" applyFont="1" applyFill="1" applyBorder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238126</xdr:colOff>
      <xdr:row>1</xdr:row>
      <xdr:rowOff>0</xdr:rowOff>
    </xdr:from>
    <xdr:to>
      <xdr:col>17</xdr:col>
      <xdr:colOff>619125</xdr:colOff>
      <xdr:row>15</xdr:row>
      <xdr:rowOff>276224</xdr:rowOff>
    </xdr:to>
    <xdr:sp macro="" textlink="">
      <xdr:nvSpPr>
        <xdr:cNvPr id="2" name="TextBox 1"/>
        <xdr:cNvSpPr txBox="1"/>
      </xdr:nvSpPr>
      <xdr:spPr>
        <a:xfrm>
          <a:off x="7419976" y="209550"/>
          <a:ext cx="6248399" cy="4038599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rIns="180000" rtlCol="0" anchor="t"/>
        <a:lstStyle/>
        <a:p>
          <a:r>
            <a:rPr lang="en-AU" sz="1800" b="1"/>
            <a:t>NOTES:</a:t>
          </a:r>
        </a:p>
        <a:p>
          <a:endParaRPr lang="en-AU" sz="1100"/>
        </a:p>
        <a:p>
          <a:r>
            <a:rPr lang="en-AU" sz="1100"/>
            <a:t>Max load current = 30A</a:t>
          </a:r>
        </a:p>
        <a:p>
          <a:endParaRPr lang="en-AU" sz="1100"/>
        </a:p>
        <a:p>
          <a:r>
            <a:rPr lang="en-AU" sz="1100"/>
            <a:t>Using</a:t>
          </a:r>
          <a:r>
            <a:rPr lang="en-AU" sz="1100" baseline="0"/>
            <a:t> </a:t>
          </a:r>
          <a:r>
            <a:rPr lang="en-AU" sz="1100"/>
            <a:t>the 2.5 ohm element supplied with the PLW that means max 30A of 72 cell modules </a:t>
          </a:r>
          <a:br>
            <a:rPr lang="en-AU" sz="1100"/>
          </a:br>
          <a:r>
            <a:rPr lang="en-AU" sz="1100"/>
            <a:t>= 3 strings at 9A/string</a:t>
          </a:r>
          <a:br>
            <a:rPr lang="en-AU" sz="1100"/>
          </a:br>
          <a:r>
            <a:rPr lang="en-AU" sz="1100"/>
            <a:t>= 6 modules</a:t>
          </a:r>
        </a:p>
        <a:p>
          <a:endParaRPr lang="en-AU" sz="1100"/>
        </a:p>
        <a:p>
          <a:r>
            <a:rPr lang="en-AU" sz="1100"/>
            <a:t>With 62 cell modules, the load current is limited by voltage and max solar current is 80A,</a:t>
          </a:r>
          <a:br>
            <a:rPr lang="en-AU" sz="1100"/>
          </a:br>
          <a:r>
            <a:rPr lang="en-AU" sz="1100"/>
            <a:t>= 9 strings</a:t>
          </a:r>
          <a:br>
            <a:rPr lang="en-AU" sz="1100"/>
          </a:br>
          <a:r>
            <a:rPr lang="en-AU" sz="1100"/>
            <a:t>= 18 modules</a:t>
          </a:r>
        </a:p>
        <a:p>
          <a:endParaRPr lang="en-AU" sz="1100"/>
        </a:p>
        <a:p>
          <a:r>
            <a:rPr lang="en-AU" sz="1100"/>
            <a:t>Winter is usually worst case by a big margin, so install panels on a high winter angle.</a:t>
          </a:r>
        </a:p>
        <a:p>
          <a:endParaRPr lang="en-AU" sz="1100"/>
        </a:p>
        <a:p>
          <a:r>
            <a:rPr lang="en-AU" sz="1100"/>
            <a:t>Tank info</a:t>
          </a:r>
          <a:r>
            <a:rPr lang="en-AU" sz="1100" baseline="0"/>
            <a:t> can be found here</a:t>
          </a:r>
          <a:r>
            <a:rPr lang="en-AU" sz="1100"/>
            <a:t> :   </a:t>
          </a:r>
          <a:r>
            <a:rPr lang="en-AU" sz="11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http://reg.energyrating.gov.au/comparator/product_types/58/search/</a:t>
          </a:r>
          <a:r>
            <a:rPr lang="en-AU"/>
            <a:t> </a:t>
          </a:r>
          <a:endParaRPr lang="en-AU" sz="1100"/>
        </a:p>
        <a:p>
          <a:endParaRPr lang="en-AU" sz="1100"/>
        </a:p>
        <a:p>
          <a:r>
            <a:rPr lang="en-AU" sz="1100"/>
            <a:t>Insolation (Sun) Map:   </a:t>
          </a:r>
          <a:r>
            <a:rPr lang="en-AU" sz="11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http://www.plasmatronics.com.au/downloads/Insolation_MapWeb_BP.pdf</a:t>
          </a:r>
          <a:r>
            <a:rPr lang="en-AU"/>
            <a:t> </a:t>
          </a:r>
        </a:p>
        <a:p>
          <a:endParaRPr lang="en-AU" sz="1100"/>
        </a:p>
        <a:p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J16"/>
  <sheetViews>
    <sheetView tabSelected="1" workbookViewId="0">
      <selection activeCell="C6" sqref="C6"/>
    </sheetView>
  </sheetViews>
  <sheetFormatPr baseColWidth="10" defaultColWidth="11" defaultRowHeight="15" x14ac:dyDescent="0"/>
  <cols>
    <col min="2" max="2" width="21.6640625" customWidth="1"/>
    <col min="3" max="3" width="5.6640625" style="7" bestFit="1" customWidth="1"/>
    <col min="4" max="4" width="11.6640625" customWidth="1"/>
    <col min="5" max="5" width="44.6640625" customWidth="1"/>
    <col min="6" max="8" width="11" hidden="1" customWidth="1"/>
    <col min="9" max="9" width="13" hidden="1" customWidth="1"/>
    <col min="10" max="10" width="11" hidden="1" customWidth="1"/>
  </cols>
  <sheetData>
    <row r="1" spans="2:10" ht="16.5" thickBot="1"/>
    <row r="2" spans="2:10" ht="24" thickBot="1">
      <c r="B2" s="14" t="s">
        <v>11</v>
      </c>
      <c r="C2" s="15"/>
      <c r="D2" s="16"/>
      <c r="E2" s="17"/>
      <c r="F2" t="s">
        <v>0</v>
      </c>
      <c r="I2" t="s">
        <v>4</v>
      </c>
    </row>
    <row r="3" spans="2:10">
      <c r="F3" t="s">
        <v>1</v>
      </c>
      <c r="G3">
        <v>4.2</v>
      </c>
    </row>
    <row r="4" spans="2:10" ht="24" thickBot="1">
      <c r="B4" s="3" t="s">
        <v>37</v>
      </c>
      <c r="C4" s="13"/>
      <c r="D4" s="4"/>
      <c r="E4" s="4"/>
      <c r="F4" s="5" t="s">
        <v>2</v>
      </c>
      <c r="G4" s="5">
        <v>1000</v>
      </c>
      <c r="H4" s="5"/>
      <c r="I4" s="5" t="s">
        <v>5</v>
      </c>
      <c r="J4" s="5">
        <f>C14*G5</f>
        <v>25416000</v>
      </c>
    </row>
    <row r="5" spans="2:10" ht="21">
      <c r="B5" s="4" t="s">
        <v>19</v>
      </c>
      <c r="C5" s="8">
        <v>120</v>
      </c>
      <c r="D5" s="4" t="s">
        <v>18</v>
      </c>
      <c r="E5" s="4"/>
      <c r="F5" s="5" t="s">
        <v>3</v>
      </c>
      <c r="G5" s="5">
        <v>3600000</v>
      </c>
      <c r="H5" s="5"/>
      <c r="I5" s="5" t="s">
        <v>6</v>
      </c>
      <c r="J5" s="5">
        <f>J4*C11</f>
        <v>38124000</v>
      </c>
    </row>
    <row r="6" spans="2:10" ht="21">
      <c r="B6" s="4" t="s">
        <v>20</v>
      </c>
      <c r="C6" s="10">
        <v>42</v>
      </c>
      <c r="D6" s="4" t="s">
        <v>13</v>
      </c>
      <c r="E6" s="4" t="s">
        <v>39</v>
      </c>
      <c r="F6" s="5"/>
      <c r="G6" s="5"/>
      <c r="H6" s="5"/>
      <c r="I6" s="5" t="s">
        <v>7</v>
      </c>
      <c r="J6" s="5">
        <f>C9-C6</f>
        <v>28</v>
      </c>
    </row>
    <row r="7" spans="2:10" ht="21">
      <c r="B7" s="4" t="s">
        <v>21</v>
      </c>
      <c r="C7" s="10">
        <v>13</v>
      </c>
      <c r="D7" s="4" t="s">
        <v>13</v>
      </c>
      <c r="E7" s="4" t="s">
        <v>35</v>
      </c>
      <c r="F7" s="5"/>
      <c r="G7" s="5"/>
      <c r="H7" s="5"/>
      <c r="I7" s="5" t="s">
        <v>8</v>
      </c>
      <c r="J7" s="5">
        <f>J5/G3</f>
        <v>9077142.8571428563</v>
      </c>
    </row>
    <row r="8" spans="2:10" ht="21">
      <c r="B8" s="4" t="s">
        <v>22</v>
      </c>
      <c r="C8" s="9">
        <v>3</v>
      </c>
      <c r="D8" s="4"/>
      <c r="E8" s="4" t="s">
        <v>36</v>
      </c>
      <c r="F8" s="5"/>
      <c r="G8" s="5"/>
      <c r="H8" s="5"/>
      <c r="I8" s="5" t="s">
        <v>9</v>
      </c>
      <c r="J8" s="5">
        <f>J7/J6</f>
        <v>324183.67346938775</v>
      </c>
    </row>
    <row r="9" spans="2:10" ht="21">
      <c r="B9" s="4" t="s">
        <v>23</v>
      </c>
      <c r="C9" s="10">
        <v>70</v>
      </c>
      <c r="D9" s="4" t="s">
        <v>13</v>
      </c>
      <c r="E9" s="4" t="s">
        <v>26</v>
      </c>
      <c r="F9" s="5"/>
      <c r="G9" s="5"/>
      <c r="H9" s="5"/>
      <c r="I9" s="5" t="s">
        <v>10</v>
      </c>
      <c r="J9" s="5">
        <f>J8/G4</f>
        <v>324.18367346938777</v>
      </c>
    </row>
    <row r="10" spans="2:10" ht="21">
      <c r="B10" s="4" t="s">
        <v>24</v>
      </c>
      <c r="C10" s="9">
        <v>3</v>
      </c>
      <c r="D10" s="4" t="s">
        <v>14</v>
      </c>
      <c r="E10" s="4" t="s">
        <v>27</v>
      </c>
      <c r="F10" s="5"/>
      <c r="G10" s="5"/>
      <c r="H10" s="5"/>
      <c r="I10" s="5"/>
      <c r="J10" s="5"/>
    </row>
    <row r="11" spans="2:10" ht="21.75" thickBot="1">
      <c r="B11" s="4" t="s">
        <v>25</v>
      </c>
      <c r="C11" s="11">
        <v>1.5</v>
      </c>
      <c r="D11" s="4" t="s">
        <v>15</v>
      </c>
      <c r="E11" s="4" t="s">
        <v>28</v>
      </c>
      <c r="F11" s="5"/>
      <c r="G11" s="5"/>
      <c r="H11" s="5"/>
      <c r="I11" s="5"/>
      <c r="J11" s="5"/>
    </row>
    <row r="13" spans="2:10" ht="23.25">
      <c r="B13" s="1" t="s">
        <v>38</v>
      </c>
      <c r="C13" s="12"/>
      <c r="D13" s="2"/>
      <c r="E13" s="2"/>
      <c r="F13" s="5"/>
      <c r="G13" s="5"/>
      <c r="H13" s="5"/>
      <c r="I13" s="5"/>
      <c r="J13" s="5"/>
    </row>
    <row r="14" spans="2:10" ht="21">
      <c r="B14" s="2" t="s">
        <v>32</v>
      </c>
      <c r="C14" s="18">
        <f>(((C5*(C6-C7))*G4*G3)/G5)+C10</f>
        <v>7.06</v>
      </c>
      <c r="D14" s="2" t="s">
        <v>17</v>
      </c>
      <c r="E14" s="2" t="s">
        <v>29</v>
      </c>
      <c r="F14" s="5"/>
      <c r="G14" s="5"/>
      <c r="H14" s="5"/>
      <c r="I14" s="5"/>
      <c r="J14" s="5"/>
    </row>
    <row r="15" spans="2:10" ht="21">
      <c r="B15" s="2" t="s">
        <v>33</v>
      </c>
      <c r="C15" s="18">
        <f>C14/C8</f>
        <v>2.3533333333333331</v>
      </c>
      <c r="D15" s="2" t="s">
        <v>16</v>
      </c>
      <c r="E15" s="2" t="s">
        <v>30</v>
      </c>
      <c r="F15" s="5"/>
      <c r="G15" s="5"/>
      <c r="H15" s="5"/>
      <c r="I15" s="5"/>
      <c r="J15" s="5"/>
    </row>
    <row r="16" spans="2:10" ht="21">
      <c r="B16" s="2" t="s">
        <v>34</v>
      </c>
      <c r="C16" s="6">
        <f>J9</f>
        <v>324.18367346938777</v>
      </c>
      <c r="D16" s="2" t="s">
        <v>12</v>
      </c>
      <c r="E16" s="2" t="s">
        <v>31</v>
      </c>
      <c r="F16" s="5"/>
      <c r="G16" s="5"/>
      <c r="H16" s="5"/>
      <c r="I16" s="5"/>
      <c r="J16" s="5"/>
    </row>
  </sheetData>
  <sheetProtection password="D7AD" sheet="1" objects="1" scenarios="1"/>
  <pageMargins left="0.74803149606299213" right="0.74803149606299213" top="0.98425196850393704" bottom="0.98425196850393704" header="0.51181102362204722" footer="0.51181102362204722"/>
  <pageSetup paperSize="9" scale="44" orientation="portrait" horizontalDpi="4294967292" verticalDpi="4294967292"/>
  <headerFooter>
    <oddHeader>&amp;C&amp;B&amp;"Arial"&amp;12&amp;Kff0000​‌ ‌​</oddHeader>
    <oddFooter>&amp;C&amp;B&amp;"Arial"&amp;12&amp;Kff0000​‌ ‌​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English</dc:creator>
  <cp:keywords>[PUBLIC-DOMAIN:Unmarked]</cp:keywords>
  <cp:lastModifiedBy>Brendan English</cp:lastModifiedBy>
  <dcterms:created xsi:type="dcterms:W3CDTF">2018-07-05T02:09:21Z</dcterms:created>
  <dcterms:modified xsi:type="dcterms:W3CDTF">2018-07-06T04:02:57Z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Footer">
    <vt:lpwstr> </vt:lpwstr>
  </property>
  <property fmtid="{D5CDD505-2E9C-101B-9397-08002B2CF9AE}" pid="3" name="PM_Caveats_Count">
    <vt:lpwstr>0</vt:lpwstr>
  </property>
  <property fmtid="{D5CDD505-2E9C-101B-9397-08002B2CF9AE}" pid="4" name="PM_Originator_Hash_SHA1">
    <vt:lpwstr>184930005596176FAED3BCCCAB182969D8CB18A1</vt:lpwstr>
  </property>
  <property fmtid="{D5CDD505-2E9C-101B-9397-08002B2CF9AE}" pid="5" name="PM_SecurityClassification">
    <vt:lpwstr>PUBLIC-DOMAIN</vt:lpwstr>
  </property>
  <property fmtid="{D5CDD505-2E9C-101B-9397-08002B2CF9AE}" pid="6" name="PM_DisplayValueSecClassificationWithQualifier">
    <vt:lpwstr>PUBLIC-DOMAIN Unmarked</vt:lpwstr>
  </property>
  <property fmtid="{D5CDD505-2E9C-101B-9397-08002B2CF9AE}" pid="7" name="PM_Qualifier">
    <vt:lpwstr>Unmarked</vt:lpwstr>
  </property>
  <property fmtid="{D5CDD505-2E9C-101B-9397-08002B2CF9AE}" pid="8" name="PM_Hash_SHA1">
    <vt:lpwstr>4B8A22E02E895EB3DAB63F638554D7A545B2F27B</vt:lpwstr>
  </property>
  <property fmtid="{D5CDD505-2E9C-101B-9397-08002B2CF9AE}" pid="9" name="PM_ProtectiveMarkingImage_Header">
    <vt:lpwstr>C:\Program Files (x86)\Common Files\janusNET Shared\janusSEAL\Images\DocumentSlashBlue.png</vt:lpwstr>
  </property>
  <property fmtid="{D5CDD505-2E9C-101B-9397-08002B2CF9AE}" pid="10" name="PM_InsertionValue">
    <vt:lpwstr>PUBLIC-DOMAIN Unmarked</vt:lpwstr>
  </property>
  <property fmtid="{D5CDD505-2E9C-101B-9397-08002B2CF9AE}" pid="11" name="PM_ProtectiveMarkingValue_Header">
    <vt:lpwstr> </vt:lpwstr>
  </property>
  <property fmtid="{D5CDD505-2E9C-101B-9397-08002B2CF9AE}" pid="12" name="PM_ProtectiveMarkingImage_Footer">
    <vt:lpwstr>C:\Program Files (x86)\Common Files\janusNET Shared\janusSEAL\Images\DocumentSlashBlue.png</vt:lpwstr>
  </property>
  <property fmtid="{D5CDD505-2E9C-101B-9397-08002B2CF9AE}" pid="13" name="PM_Namespace">
    <vt:lpwstr>2017.4.police.vic.gov.au</vt:lpwstr>
  </property>
  <property fmtid="{D5CDD505-2E9C-101B-9397-08002B2CF9AE}" pid="14" name="PM_Version">
    <vt:lpwstr>2012.3</vt:lpwstr>
  </property>
  <property fmtid="{D5CDD505-2E9C-101B-9397-08002B2CF9AE}" pid="15" name="PM_Originating_FileId">
    <vt:lpwstr>A9EFDFFAB6CD4C849D033AD8CAAA55E2</vt:lpwstr>
  </property>
  <property fmtid="{D5CDD505-2E9C-101B-9397-08002B2CF9AE}" pid="16" name="PM_OriginationTimeStamp">
    <vt:lpwstr>2018-07-06T00:57:39Z</vt:lpwstr>
  </property>
  <property fmtid="{D5CDD505-2E9C-101B-9397-08002B2CF9AE}" pid="17" name="PM_Hash_Version">
    <vt:lpwstr>2016.1</vt:lpwstr>
  </property>
  <property fmtid="{D5CDD505-2E9C-101B-9397-08002B2CF9AE}" pid="18" name="PM_Hash_Salt_Prev">
    <vt:lpwstr>8A6677053C56F7A716CD17EB16083AF7</vt:lpwstr>
  </property>
  <property fmtid="{D5CDD505-2E9C-101B-9397-08002B2CF9AE}" pid="19" name="PM_Hash_Salt">
    <vt:lpwstr>8A6677053C56F7A716CD17EB16083AF7</vt:lpwstr>
  </property>
  <property fmtid="{D5CDD505-2E9C-101B-9397-08002B2CF9AE}" pid="20" name="PM_PrintOutPlacement_XLS">
    <vt:lpwstr>CenterFooter,CenterHeader</vt:lpwstr>
  </property>
</Properties>
</file>